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105" windowWidth="15240" windowHeight="7005" tabRatio="895" firstSheet="1" activeTab="1"/>
  </bookViews>
  <sheets>
    <sheet name="26.01.2018 " sheetId="1" state="hidden" r:id="rId1"/>
    <sheet name="05.10.2023" sheetId="2" r:id="rId2"/>
  </sheets>
  <definedNames>
    <definedName name="_xlnm.Print_Area" localSheetId="1">'05.10.2023'!$A$1:$D$309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<sst xmlns="http://schemas.openxmlformats.org/spreadsheetml/2006/main" count="287" uniqueCount="151">
  <si>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</si>
  <si>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</si>
  <si>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</si>
  <si>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</si>
  <si>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</si>
  <si>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</si>
  <si>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</si>
  <si>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</si>
  <si>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</si>
  <si>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</si>
  <si>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</si>
  <si>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</si>
  <si>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</si>
  <si>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</si>
  <si>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</si>
  <si>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</si>
  <si>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</si>
  <si>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</si>
  <si>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</si>
  <si>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</si>
  <si>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</si>
  <si>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</si>
  <si>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</si>
  <si>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</si>
  <si>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</si>
  <si>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</si>
  <si>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</si>
  <si>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</si>
  <si>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</si>
  <si>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</si>
  <si>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</si>
  <si>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</si>
  <si>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</si>
  <si>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</si>
  <si>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</si>
  <si>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</si>
  <si>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</si>
  <si>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</si>
  <si>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</si>
  <si>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</si>
  <si>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</si>
  <si>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</si>
  <si>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</si>
  <si>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</si>
  <si>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</si>
  <si>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</si>
  <si>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</si>
  <si>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</si>
  <si>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</si>
  <si>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</si>
  <si>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</si>
  <si>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</si>
  <si>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</si>
  <si>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</si>
  <si>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</si>
  <si>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</si>
  <si>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</si>
  <si>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</si>
  <si>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</si>
  <si>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</si>
  <si>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</si>
  <si>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</si>
  <si>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</si>
  <si>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</si>
  <si>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</si>
  <si>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</si>
  <si>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</si>
  <si>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</si>
  <si>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</si>
  <si>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</si>
  <si>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</si>
  <si>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</si>
  <si>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</si>
  <si>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</si>
  <si>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</si>
  <si>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</si>
  <si>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</si>
  <si>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</si>
  <si>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</si>
  <si>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</si>
  <si>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</si>
  <si>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</si>
  <si>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</si>
  <si>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</si>
  <si>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</si>
  <si>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</si>
  <si>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</si>
  <si>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</si>
  <si>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</si>
  <si>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</si>
  <si>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</si>
  <si>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</si>
  <si>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</si>
  <si>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</si>
  <si>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</si>
  <si>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</si>
  <si>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</si>
  <si>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</si>
  <si>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</si>
  <si>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</si>
  <si>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</si>
  <si>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</si>
  <si>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</si>
  <si>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</si>
  <si>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</si>
  <si>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</si>
  <si>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</si>
  <si>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</si>
  <si>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</si>
  <si>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</si>
  <si>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</si>
  <si>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</si>
  <si>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послуги охорони</t>
  </si>
  <si>
    <t xml:space="preserve">Фінансове управління  </t>
  </si>
  <si>
    <t>канцтовари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</si>
  <si>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</si>
  <si>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</si>
  <si>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</si>
  <si>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</si>
  <si>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</si>
  <si>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</si>
  <si>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</si>
  <si>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</si>
  <si>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</si>
  <si>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реверсна дотація</t>
  </si>
  <si>
    <t>послуги зв’язку</t>
  </si>
  <si>
    <t>Субвенція на надання державної підтримки особам з ООП на виплату заробітної плати по цивільно-правових договорах</t>
  </si>
  <si>
    <t>Інтернет/ Програма інформатизації</t>
  </si>
  <si>
    <t>кондиціонери</t>
  </si>
  <si>
    <t>Освіта гімн №2</t>
  </si>
  <si>
    <t xml:space="preserve">надходження податків і зборів по загальному фонду бюджету </t>
  </si>
  <si>
    <t>Фінансування видатків бюджету Ніжинської міської територіальної громади за 05.10.2023р. пооб’єктно</t>
  </si>
  <si>
    <t>Залишок коштів станом на 05.10.2023 р., в т.ч.:</t>
  </si>
  <si>
    <t>Надходження коштів на рахунки бюджету 05.10.2023 р., в т.ч.:</t>
  </si>
  <si>
    <t xml:space="preserve">Всього коштів на рахунках бюджету 05.10.2023 р. </t>
  </si>
  <si>
    <t>компенсація за послуги зв’язку особам з інвалідністю по зору за серпень</t>
  </si>
  <si>
    <t>рішення виконавчого комітету № 411 - грошова винагорода/ Програма з відзначення свят</t>
  </si>
  <si>
    <t>відшкодування вартості робіт з безоплатного лікування військовослужбовців ЗСУ/ Програма "Турбота"</t>
  </si>
  <si>
    <t>Відшкодування вартості робіт з безоплатного лікування пільгових категорій дитячого населення/ Програма "Турбота"</t>
  </si>
  <si>
    <t>інформаційні та консультативні послуги обслуговування комп’ютерної програми ІС-ПРО</t>
  </si>
  <si>
    <t>відпускні</t>
  </si>
  <si>
    <t xml:space="preserve">розпорядження № 463-465 від 05.10.2023 р. </t>
  </si>
  <si>
    <t>фінансова підтримка організації ветеранів/ Програма</t>
  </si>
  <si>
    <t>викошування території ДНЗ</t>
  </si>
  <si>
    <t>поточний ремонт системи водовідведення ЗОШ 17</t>
  </si>
  <si>
    <t>поточний ремонт по заміні дверей  ННВК 16</t>
  </si>
  <si>
    <t>послуги з постачання програмного забезпечення</t>
  </si>
  <si>
    <t>технічні нагляди на поточні ремонти в ННВК 16, ЗОШ 17</t>
  </si>
  <si>
    <t>заробітна плата за вересень 2023р. КП"Північна"</t>
  </si>
  <si>
    <t xml:space="preserve">УЖКГ ТА Б </t>
  </si>
  <si>
    <t>придбання автобусної зупинки павільйонного типу  ФОП Логінов Т.О.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</si>
</sst>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11"/>
  <sheetViews>
    <sheetView tabSelected="1" view="pageBreakPreview" zoomScale="66" zoomScaleNormal="70" zoomScaleSheetLayoutView="66" workbookViewId="0" topLeftCell="A159">
      <selection activeCell="B260" sqref="B260:C26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131</v>
      </c>
      <c r="B1" s="123"/>
      <c r="C1" s="123"/>
      <c r="D1" s="123"/>
      <c r="E1" s="123"/>
    </row>
    <row r="2" spans="1:5" ht="27.75" customHeight="1" hidden="1">
      <c r="A2" s="124" t="s">
        <v>141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132</v>
      </c>
      <c r="B4" s="80"/>
      <c r="C4" s="80"/>
      <c r="D4" s="50">
        <v>187648366.38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133</v>
      </c>
      <c r="B6" s="80"/>
      <c r="C6" s="80"/>
      <c r="D6" s="41">
        <f>D9</f>
        <v>1365378.26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130</v>
      </c>
      <c r="B9" s="118"/>
      <c r="C9" s="118"/>
      <c r="D9" s="43">
        <v>1365378.26</v>
      </c>
      <c r="E9" s="23"/>
    </row>
    <row r="10" spans="1:5" ht="25.5" customHeight="1" hidden="1">
      <c r="A10" s="119" t="s">
        <v>122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134</v>
      </c>
      <c r="B14" s="80"/>
      <c r="C14" s="80"/>
      <c r="D14" s="41">
        <f>D4+D6+D12+D10-D11-D5</f>
        <v>189013744.64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92474.22999999998</v>
      </c>
      <c r="E16" s="37"/>
      <c r="F16" s="34"/>
    </row>
    <row r="17" spans="1:5" s="24" customFormat="1" ht="24.75" customHeight="1">
      <c r="A17" s="32" t="s">
        <v>55</v>
      </c>
      <c r="B17" s="79" t="s">
        <v>140</v>
      </c>
      <c r="C17" s="79"/>
      <c r="D17" s="46">
        <f>SUM(D18:D37)</f>
        <v>39800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117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115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110</v>
      </c>
      <c r="D29" s="51"/>
      <c r="E29" s="40"/>
    </row>
    <row r="30" spans="1:6" s="30" customFormat="1" ht="24" customHeight="1">
      <c r="A30" s="61"/>
      <c r="B30" s="62"/>
      <c r="C30" s="62" t="s">
        <v>109</v>
      </c>
      <c r="D30" s="51">
        <v>39800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108</v>
      </c>
      <c r="C39" s="110"/>
      <c r="D39" s="56"/>
      <c r="E39" s="37"/>
    </row>
    <row r="40" spans="1:5" s="24" customFormat="1" ht="24" customHeight="1" hidden="1">
      <c r="A40" s="32"/>
      <c r="B40" s="110" t="s">
        <v>119</v>
      </c>
      <c r="C40" s="110"/>
      <c r="D40" s="57"/>
      <c r="E40" s="37"/>
    </row>
    <row r="41" spans="1:5" s="24" customFormat="1" ht="24" customHeight="1" hidden="1">
      <c r="A41" s="32"/>
      <c r="B41" s="110" t="s">
        <v>120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26519.769999999997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107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116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123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110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109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121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1003.5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118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116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129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>
      <c r="A87" s="61"/>
      <c r="B87" s="62"/>
      <c r="C87" s="62" t="s">
        <v>18</v>
      </c>
      <c r="D87" s="38">
        <v>1003.5</v>
      </c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25516.269999999997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118</v>
      </c>
      <c r="D98" s="51"/>
      <c r="E98" s="37"/>
      <c r="G98" s="34"/>
    </row>
    <row r="99" spans="1:5" s="30" customFormat="1" ht="20.25" customHeight="1">
      <c r="A99" s="61"/>
      <c r="B99" s="63"/>
      <c r="C99" s="62" t="s">
        <v>93</v>
      </c>
      <c r="D99" s="38">
        <v>1383.46</v>
      </c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116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>
      <c r="A107" s="61"/>
      <c r="B107" s="63"/>
      <c r="C107" s="62" t="s">
        <v>18</v>
      </c>
      <c r="D107" s="38">
        <v>8545.96</v>
      </c>
      <c r="E107" s="40"/>
    </row>
    <row r="108" spans="1:5" s="30" customFormat="1" ht="20.25" customHeight="1">
      <c r="A108" s="61"/>
      <c r="B108" s="63"/>
      <c r="C108" s="62" t="s">
        <v>31</v>
      </c>
      <c r="D108" s="38">
        <v>2779.33</v>
      </c>
      <c r="E108" s="40"/>
    </row>
    <row r="109" spans="1:5" s="30" customFormat="1" ht="20.25" customHeight="1">
      <c r="A109" s="61"/>
      <c r="B109" s="63"/>
      <c r="C109" s="62" t="s">
        <v>45</v>
      </c>
      <c r="D109" s="38">
        <v>8878.83</v>
      </c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>
      <c r="A115" s="61"/>
      <c r="B115" s="63"/>
      <c r="C115" s="62" t="s">
        <v>0</v>
      </c>
      <c r="D115" s="38">
        <v>3928.69</v>
      </c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115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129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106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115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129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2.25" customHeight="1" hidden="1">
      <c r="A157" s="99" t="s">
        <v>56</v>
      </c>
      <c r="B157" s="77" t="s">
        <v>135</v>
      </c>
      <c r="C157" s="78"/>
      <c r="D157" s="54"/>
      <c r="E157" s="40"/>
      <c r="H157" s="31"/>
    </row>
    <row r="158" spans="1:8" s="30" customFormat="1" ht="36.75" customHeight="1">
      <c r="A158" s="97"/>
      <c r="B158" s="77" t="s">
        <v>136</v>
      </c>
      <c r="C158" s="78"/>
      <c r="D158" s="54">
        <v>2484.46</v>
      </c>
      <c r="E158" s="40"/>
      <c r="H158" s="31"/>
    </row>
    <row r="159" spans="1:8" s="30" customFormat="1" ht="34.5" customHeight="1">
      <c r="A159" s="97"/>
      <c r="B159" s="77" t="s">
        <v>137</v>
      </c>
      <c r="C159" s="78"/>
      <c r="D159" s="54">
        <v>4730</v>
      </c>
      <c r="E159" s="40"/>
      <c r="H159" s="31"/>
    </row>
    <row r="160" spans="1:5" s="24" customFormat="1" ht="42" customHeight="1">
      <c r="A160" s="97"/>
      <c r="B160" s="77" t="s">
        <v>138</v>
      </c>
      <c r="C160" s="78"/>
      <c r="D160" s="54">
        <v>18940</v>
      </c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26154.46</v>
      </c>
      <c r="E161" s="37"/>
    </row>
    <row r="162" spans="1:6" s="24" customFormat="1" ht="25.5" customHeight="1">
      <c r="A162" s="32" t="s">
        <v>111</v>
      </c>
      <c r="B162" s="77"/>
      <c r="C162" s="78"/>
      <c r="D162" s="47">
        <f>D174+D179+D183+D191+D196+D200+D207+D221+D226+D232+D237+D244+D252+D258+D264+D275+D287+D270</f>
        <v>830560.09</v>
      </c>
      <c r="E162" s="37"/>
      <c r="F162" s="34"/>
    </row>
    <row r="163" spans="1:6" s="24" customFormat="1" ht="27" customHeight="1" hidden="1">
      <c r="A163" s="99" t="s">
        <v>95</v>
      </c>
      <c r="B163" s="77"/>
      <c r="C163" s="78"/>
      <c r="D163" s="54"/>
      <c r="E163" s="33"/>
      <c r="F163" s="34"/>
    </row>
    <row r="164" spans="1:6" s="24" customFormat="1" ht="32.25" customHeight="1" hidden="1">
      <c r="A164" s="97"/>
      <c r="B164" s="77"/>
      <c r="C164" s="78"/>
      <c r="D164" s="54"/>
      <c r="E164" s="33"/>
      <c r="F164" s="34"/>
    </row>
    <row r="165" spans="1:6" s="24" customFormat="1" ht="29.25" customHeight="1" hidden="1">
      <c r="A165" s="97"/>
      <c r="B165" s="77"/>
      <c r="C165" s="78"/>
      <c r="D165" s="54"/>
      <c r="E165" s="33"/>
      <c r="F165" s="34"/>
    </row>
    <row r="166" spans="1:6" s="24" customFormat="1" ht="42" customHeight="1" hidden="1">
      <c r="A166" s="97"/>
      <c r="B166" s="77"/>
      <c r="C166" s="78"/>
      <c r="D166" s="54"/>
      <c r="E166" s="33"/>
      <c r="F166" s="34"/>
    </row>
    <row r="167" spans="1:6" s="24" customFormat="1" ht="38.25" customHeight="1" hidden="1">
      <c r="A167" s="97"/>
      <c r="B167" s="77"/>
      <c r="C167" s="78"/>
      <c r="D167" s="54"/>
      <c r="E167" s="33"/>
      <c r="F167" s="34"/>
    </row>
    <row r="168" spans="1:6" s="24" customFormat="1" ht="41.2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 hidden="1">
      <c r="A174" s="98"/>
      <c r="B174" s="93" t="s">
        <v>84</v>
      </c>
      <c r="C174" s="94"/>
      <c r="D174" s="48">
        <f>SUM(D163:D173)</f>
        <v>0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>
      <c r="A208" s="113" t="s">
        <v>60</v>
      </c>
      <c r="B208" s="89" t="s">
        <v>143</v>
      </c>
      <c r="C208" s="90"/>
      <c r="D208" s="54">
        <v>16500</v>
      </c>
    </row>
    <row r="209" spans="1:4" s="25" customFormat="1" ht="27.75" customHeight="1">
      <c r="A209" s="113"/>
      <c r="B209" s="89" t="s">
        <v>112</v>
      </c>
      <c r="C209" s="90"/>
      <c r="D209" s="39">
        <f>10848.85+11815.55+1240+1375.6+620</f>
        <v>25900</v>
      </c>
    </row>
    <row r="210" spans="1:4" s="25" customFormat="1" ht="28.5" customHeight="1">
      <c r="A210" s="113"/>
      <c r="B210" s="77" t="s">
        <v>125</v>
      </c>
      <c r="C210" s="78"/>
      <c r="D210" s="39">
        <f>19500+21300+2600+2600</f>
        <v>46000</v>
      </c>
    </row>
    <row r="211" spans="1:4" s="25" customFormat="1" ht="35.25" customHeight="1">
      <c r="A211" s="113"/>
      <c r="B211" s="105" t="s">
        <v>144</v>
      </c>
      <c r="C211" s="105"/>
      <c r="D211" s="39">
        <v>268679</v>
      </c>
    </row>
    <row r="212" spans="1:4" s="25" customFormat="1" ht="30.75" customHeight="1">
      <c r="A212" s="113"/>
      <c r="B212" s="105" t="s">
        <v>145</v>
      </c>
      <c r="C212" s="105"/>
      <c r="D212" s="39">
        <v>277162.24</v>
      </c>
    </row>
    <row r="213" spans="1:4" s="25" customFormat="1" ht="31.5" customHeight="1">
      <c r="A213" s="113"/>
      <c r="B213" s="105" t="s">
        <v>147</v>
      </c>
      <c r="C213" s="105"/>
      <c r="D213" s="39">
        <f>3577+3712</f>
        <v>7289</v>
      </c>
    </row>
    <row r="214" spans="1:11" s="25" customFormat="1" ht="35.25" customHeight="1">
      <c r="A214" s="113"/>
      <c r="B214" s="89" t="s">
        <v>146</v>
      </c>
      <c r="C214" s="90"/>
      <c r="D214" s="54">
        <v>5820</v>
      </c>
      <c r="I214" s="64"/>
      <c r="J214" s="64"/>
      <c r="K214" s="64"/>
    </row>
    <row r="215" spans="1:11" s="25" customFormat="1" ht="20.25" customHeight="1">
      <c r="A215" s="113"/>
      <c r="B215" s="106" t="s">
        <v>128</v>
      </c>
      <c r="C215" s="107"/>
      <c r="D215" s="54">
        <v>62495</v>
      </c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30" customHeight="1" hidden="1">
      <c r="A218" s="113"/>
      <c r="B218" s="106"/>
      <c r="C218" s="107"/>
      <c r="D218" s="54"/>
    </row>
    <row r="219" spans="1:4" s="25" customFormat="1" ht="30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>
      <c r="A221" s="114"/>
      <c r="B221" s="108" t="s">
        <v>84</v>
      </c>
      <c r="C221" s="108"/>
      <c r="D221" s="49">
        <f>SUM(D208:D220)</f>
        <v>709845.24</v>
      </c>
      <c r="F221" s="27"/>
      <c r="G221" s="27"/>
    </row>
    <row r="222" spans="1:4" s="25" customFormat="1" ht="32.25" customHeight="1">
      <c r="A222" s="80" t="s">
        <v>18</v>
      </c>
      <c r="B222" s="77" t="s">
        <v>125</v>
      </c>
      <c r="C222" s="78"/>
      <c r="D222" s="54">
        <v>1176.95</v>
      </c>
    </row>
    <row r="223" spans="1:4" s="25" customFormat="1" ht="32.25" customHeight="1" hidden="1">
      <c r="A223" s="80"/>
      <c r="B223" s="77" t="s">
        <v>142</v>
      </c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>
      <c r="A226" s="80"/>
      <c r="B226" s="101" t="s">
        <v>84</v>
      </c>
      <c r="C226" s="101"/>
      <c r="D226" s="49">
        <f>SUM(D222:D225)</f>
        <v>1176.95</v>
      </c>
    </row>
    <row r="227" spans="1:4" s="25" customFormat="1" ht="39" customHeight="1">
      <c r="A227" s="99" t="s">
        <v>31</v>
      </c>
      <c r="B227" s="77" t="s">
        <v>139</v>
      </c>
      <c r="C227" s="78"/>
      <c r="D227" s="39">
        <v>864.78</v>
      </c>
    </row>
    <row r="228" spans="1:4" s="25" customFormat="1" ht="27.75" customHeight="1">
      <c r="A228" s="97"/>
      <c r="B228" s="79" t="s">
        <v>44</v>
      </c>
      <c r="C228" s="79"/>
      <c r="D228" s="54">
        <v>420</v>
      </c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>
      <c r="A232" s="98"/>
      <c r="B232" s="101" t="s">
        <v>84</v>
      </c>
      <c r="C232" s="101"/>
      <c r="D232" s="49">
        <f>SUM(D227:D231)</f>
        <v>1284.78</v>
      </c>
      <c r="F232" s="27"/>
      <c r="G232" s="27"/>
      <c r="H232" s="27"/>
    </row>
    <row r="233" spans="1:4" s="25" customFormat="1" ht="24" customHeight="1" hidden="1">
      <c r="A233" s="99" t="s">
        <v>93</v>
      </c>
      <c r="B233" s="77"/>
      <c r="C233" s="78"/>
      <c r="D233" s="54"/>
    </row>
    <row r="234" spans="1:4" s="25" customFormat="1" ht="24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 hidden="1">
      <c r="A253" s="99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7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 hidden="1">
      <c r="A258" s="98"/>
      <c r="B258" s="93" t="s">
        <v>84</v>
      </c>
      <c r="C258" s="94"/>
      <c r="D258" s="49">
        <f>SUM(D253:D257)</f>
        <v>0</v>
      </c>
    </row>
    <row r="259" spans="1:4" s="25" customFormat="1" ht="36.75" customHeight="1">
      <c r="A259" s="99" t="s">
        <v>87</v>
      </c>
      <c r="B259" s="77" t="s">
        <v>125</v>
      </c>
      <c r="C259" s="78"/>
      <c r="D259" s="54">
        <v>138</v>
      </c>
    </row>
    <row r="260" spans="1:4" s="25" customFormat="1" ht="31.5" customHeight="1">
      <c r="A260" s="97"/>
      <c r="B260" s="77" t="s">
        <v>127</v>
      </c>
      <c r="C260" s="78"/>
      <c r="D260" s="54">
        <v>715</v>
      </c>
    </row>
    <row r="261" spans="1:4" s="25" customFormat="1" ht="35.2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>
      <c r="A264" s="98"/>
      <c r="B264" s="93" t="s">
        <v>84</v>
      </c>
      <c r="C264" s="94"/>
      <c r="D264" s="49">
        <f>SUM(D259:D263)</f>
        <v>853</v>
      </c>
    </row>
    <row r="265" spans="1:4" s="25" customFormat="1" ht="36.75" customHeight="1">
      <c r="A265" s="99" t="s">
        <v>0</v>
      </c>
      <c r="B265" s="77" t="s">
        <v>125</v>
      </c>
      <c r="C265" s="78"/>
      <c r="D265" s="54">
        <v>762.01</v>
      </c>
    </row>
    <row r="266" spans="1:4" s="25" customFormat="1" ht="35.2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>
      <c r="A270" s="98"/>
      <c r="B270" s="93" t="s">
        <v>84</v>
      </c>
      <c r="C270" s="94"/>
      <c r="D270" s="49">
        <f>SUM(D265:D269)</f>
        <v>762.01</v>
      </c>
    </row>
    <row r="271" spans="1:6" s="25" customFormat="1" ht="27" customHeight="1">
      <c r="A271" s="97" t="s">
        <v>58</v>
      </c>
      <c r="B271" s="89" t="s">
        <v>124</v>
      </c>
      <c r="C271" s="90"/>
      <c r="D271" s="54">
        <v>25533</v>
      </c>
      <c r="F271" s="27"/>
    </row>
    <row r="272" spans="1:4" s="25" customFormat="1" ht="30.75" customHeight="1">
      <c r="A272" s="97"/>
      <c r="B272" s="77" t="s">
        <v>114</v>
      </c>
      <c r="C272" s="78"/>
      <c r="D272" s="54">
        <v>29995.8</v>
      </c>
    </row>
    <row r="273" spans="1:4" s="25" customFormat="1" ht="29.25" customHeight="1">
      <c r="A273" s="97"/>
      <c r="B273" s="77" t="s">
        <v>125</v>
      </c>
      <c r="C273" s="78"/>
      <c r="D273" s="54">
        <v>1000.22</v>
      </c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26.25" customHeight="1">
      <c r="A275" s="98"/>
      <c r="B275" s="93" t="s">
        <v>84</v>
      </c>
      <c r="C275" s="94"/>
      <c r="D275" s="49">
        <f>SUM(D271:D274)</f>
        <v>56529.020000000004</v>
      </c>
      <c r="F275" s="27"/>
    </row>
    <row r="276" spans="1:4" s="25" customFormat="1" ht="31.5" customHeight="1">
      <c r="A276" s="95" t="s">
        <v>12</v>
      </c>
      <c r="B276" s="77" t="s">
        <v>148</v>
      </c>
      <c r="C276" s="78"/>
      <c r="D276" s="74">
        <v>60109.09</v>
      </c>
    </row>
    <row r="277" spans="1:4" s="25" customFormat="1" ht="38.25" customHeight="1" hidden="1">
      <c r="A277" s="96"/>
      <c r="B277" s="77"/>
      <c r="C277" s="78"/>
      <c r="D277" s="73"/>
    </row>
    <row r="278" spans="1:4" s="25" customFormat="1" ht="38.25" customHeight="1" hidden="1">
      <c r="A278" s="96"/>
      <c r="B278" s="77"/>
      <c r="C278" s="78"/>
      <c r="D278" s="73"/>
    </row>
    <row r="279" spans="1:4" s="25" customFormat="1" ht="41.25" customHeight="1" hidden="1">
      <c r="A279" s="96"/>
      <c r="B279" s="77"/>
      <c r="C279" s="78"/>
      <c r="D279" s="73"/>
    </row>
    <row r="280" spans="1:4" s="25" customFormat="1" ht="29.25" customHeight="1" hidden="1">
      <c r="A280" s="96"/>
      <c r="B280" s="77"/>
      <c r="C280" s="78"/>
      <c r="D280" s="73"/>
    </row>
    <row r="281" spans="1:4" s="25" customFormat="1" ht="40.5" customHeight="1" hidden="1">
      <c r="A281" s="96"/>
      <c r="B281" s="77"/>
      <c r="C281" s="78"/>
      <c r="D281" s="73"/>
    </row>
    <row r="282" spans="1:4" s="25" customFormat="1" ht="46.5" customHeight="1" hidden="1">
      <c r="A282" s="75"/>
      <c r="B282" s="89"/>
      <c r="C282" s="90"/>
      <c r="D282" s="69"/>
    </row>
    <row r="283" spans="1:4" s="25" customFormat="1" ht="36" customHeight="1" hidden="1">
      <c r="A283" s="75"/>
      <c r="B283" s="91"/>
      <c r="C283" s="92"/>
      <c r="D283" s="69"/>
    </row>
    <row r="284" spans="1:4" s="25" customFormat="1" ht="36" customHeight="1" hidden="1">
      <c r="A284" s="75"/>
      <c r="B284" s="91"/>
      <c r="C284" s="92"/>
      <c r="D284" s="69"/>
    </row>
    <row r="285" spans="1:4" s="25" customFormat="1" ht="36" customHeight="1" hidden="1">
      <c r="A285" s="75"/>
      <c r="B285" s="91"/>
      <c r="C285" s="92"/>
      <c r="D285" s="69"/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60109.09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923034.32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98200</v>
      </c>
      <c r="E289" s="26"/>
      <c r="F289" s="27"/>
      <c r="G289" s="27"/>
    </row>
    <row r="290" spans="1:7" s="25" customFormat="1" ht="39.75" customHeight="1">
      <c r="A290" s="21" t="s">
        <v>149</v>
      </c>
      <c r="B290" s="81" t="s">
        <v>150</v>
      </c>
      <c r="C290" s="82"/>
      <c r="D290" s="70">
        <v>98200</v>
      </c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1021234.32</v>
      </c>
      <c r="F295" s="27"/>
      <c r="G295" s="27"/>
    </row>
    <row r="296" spans="1:7" s="25" customFormat="1" ht="18.75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>
        <f>D14-D288-D289</f>
        <v>187992510.32</v>
      </c>
    </row>
    <row r="299" s="25" customFormat="1" ht="21" customHeight="1" hidden="1">
      <c r="D299" s="72"/>
    </row>
    <row r="300" spans="1:5" s="25" customFormat="1" ht="24" customHeight="1">
      <c r="A300" s="32"/>
      <c r="B300" s="85" t="s">
        <v>81</v>
      </c>
      <c r="C300" s="82"/>
      <c r="D300" s="42">
        <f>SUM(D301:E303)</f>
        <v>22600</v>
      </c>
      <c r="E300" s="26"/>
    </row>
    <row r="301" spans="1:5" s="25" customFormat="1" ht="44.25" customHeight="1">
      <c r="A301" s="21" t="s">
        <v>60</v>
      </c>
      <c r="B301" s="77" t="s">
        <v>126</v>
      </c>
      <c r="C301" s="78"/>
      <c r="D301" s="28">
        <v>22600</v>
      </c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4" sheet="1"/>
  <mergeCells count="201"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2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2023-10-12T13:31:38Z</dcterms:modified>
  <cp:category/>
  <cp:version/>
  <cp:contentType/>
  <cp:contentStatus/>
</cp:coreProperties>
</file>